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4" i="1"/>
  <c r="B23" i="1" l="1"/>
  <c r="A23" i="1"/>
  <c r="F22" i="1"/>
  <c r="I14" i="1"/>
  <c r="H14" i="1"/>
  <c r="G14" i="1"/>
  <c r="J22" i="1"/>
  <c r="G22" i="1"/>
  <c r="B12" i="1"/>
  <c r="A12" i="1"/>
  <c r="L11" i="1"/>
  <c r="F11" i="1"/>
  <c r="J10" i="1"/>
  <c r="I10" i="1"/>
  <c r="H10" i="1"/>
  <c r="G10" i="1"/>
  <c r="J11" i="1"/>
  <c r="I11" i="1"/>
  <c r="G11" i="1" l="1"/>
  <c r="G23" i="1" s="1"/>
  <c r="H22" i="1"/>
  <c r="H11" i="1"/>
  <c r="F23" i="1"/>
  <c r="I22" i="1"/>
  <c r="I23" i="1" s="1"/>
  <c r="J23" i="1"/>
  <c r="H23" i="1" l="1"/>
</calcChain>
</file>

<file path=xl/sharedStrings.xml><?xml version="1.0" encoding="utf-8"?>
<sst xmlns="http://schemas.openxmlformats.org/spreadsheetml/2006/main" count="66" uniqueCount="57">
  <si>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</si>
  <si>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</si>
  <si>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</si>
  <si>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</si>
  <si>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</si>
  <si>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</si>
  <si>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</si>
  <si>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</si>
  <si>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</si>
  <si>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</si>
  <si>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</si>
  <si>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</si>
  <si>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</si>
  <si>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</si>
  <si>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</si>
  <si>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</si>
  <si>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</si>
  <si>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</si>
  <si>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</si>
  <si>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</si>
  <si>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</si>
  <si>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</si>
  <si>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</si>
  <si>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</si>
  <si>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</si>
  <si>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</si>
  <si>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</si>
  <si>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</si>
  <si>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</si>
  <si>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</si>
  <si>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</si>
  <si>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</si>
  <si>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хлеб бел.</t>
  </si>
  <si>
    <t>Хлеб пшеничный витаминизированный</t>
  </si>
  <si>
    <t>хлеб черн.</t>
  </si>
  <si>
    <t>Итого за день:</t>
  </si>
  <si>
    <t>Напиток из шиповника</t>
  </si>
  <si>
    <t>37.10</t>
  </si>
  <si>
    <t>20.2</t>
  </si>
  <si>
    <t>Председатель Правления ПК"СЫСЕРТСКОЕ РАЙПО"</t>
  </si>
  <si>
    <t>Шалапугина Н.В.</t>
  </si>
  <si>
    <t>сладкое</t>
  </si>
  <si>
    <t>гор блюдо</t>
  </si>
  <si>
    <t>суп молочный с лапшой</t>
  </si>
  <si>
    <t>24/2</t>
  </si>
  <si>
    <t>бутерброд м маслом</t>
  </si>
  <si>
    <t>44209</t>
  </si>
  <si>
    <t xml:space="preserve">чай с сахаром </t>
  </si>
  <si>
    <t>27.10</t>
  </si>
  <si>
    <t>винегрет</t>
  </si>
  <si>
    <t xml:space="preserve">Суп овощной со сметаной </t>
  </si>
  <si>
    <t xml:space="preserve">Плов из мяса говядины </t>
  </si>
  <si>
    <t>полдник</t>
  </si>
  <si>
    <t>булочка с повидлом</t>
  </si>
  <si>
    <t>фрукты</t>
  </si>
  <si>
    <t>компот из свежих яблок</t>
  </si>
  <si>
    <t>250,00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</si>
</sst>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22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16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3" sqref="N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3"/>
      <c r="D1" s="74"/>
      <c r="E1" s="74"/>
      <c r="F1" s="3" t="s">
        <v>1</v>
      </c>
      <c r="G1" s="1" t="s">
        <v>2</v>
      </c>
      <c r="H1" s="75" t="s">
        <v>39</v>
      </c>
      <c r="I1" s="76"/>
      <c r="J1" s="76"/>
      <c r="K1" s="77"/>
    </row>
    <row r="2" spans="1:12" ht="17.399999999999999">
      <c r="A2" s="4" t="s">
        <v>3</v>
      </c>
      <c r="C2" s="1"/>
      <c r="G2" s="1" t="s">
        <v>4</v>
      </c>
      <c r="H2" s="78" t="s">
        <v>40</v>
      </c>
      <c r="I2" s="79"/>
      <c r="J2" s="79"/>
      <c r="K2" s="7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6</v>
      </c>
      <c r="J3" s="47">
        <v>2025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6.2" thickBot="1">
      <c r="A6" s="13">
        <v>1</v>
      </c>
      <c r="B6" s="14">
        <v>5</v>
      </c>
      <c r="C6" s="15" t="s">
        <v>23</v>
      </c>
      <c r="D6" s="16"/>
      <c r="E6" s="45"/>
      <c r="F6" s="24"/>
      <c r="G6" s="24"/>
      <c r="H6" s="24"/>
      <c r="I6" s="24"/>
      <c r="J6" s="24"/>
      <c r="K6" s="55"/>
      <c r="L6" s="50"/>
    </row>
    <row r="7" spans="1:12" ht="15.6">
      <c r="A7" s="17"/>
      <c r="B7" s="18"/>
      <c r="C7" s="19"/>
      <c r="D7" s="16" t="s">
        <v>42</v>
      </c>
      <c r="E7" s="57" t="s">
        <v>43</v>
      </c>
      <c r="F7" s="42">
        <v>220</v>
      </c>
      <c r="G7" s="42">
        <v>16.809999999999999</v>
      </c>
      <c r="H7" s="42">
        <v>20.28</v>
      </c>
      <c r="I7" s="42">
        <v>20.94</v>
      </c>
      <c r="J7" s="42">
        <v>333.56</v>
      </c>
      <c r="K7" s="53" t="s">
        <v>44</v>
      </c>
      <c r="L7" s="43">
        <v>18.05</v>
      </c>
    </row>
    <row r="8" spans="1:12" ht="15.6">
      <c r="A8" s="17"/>
      <c r="B8" s="18"/>
      <c r="C8" s="19"/>
      <c r="D8" s="20" t="s">
        <v>26</v>
      </c>
      <c r="E8" s="46" t="s">
        <v>45</v>
      </c>
      <c r="F8" s="24">
        <v>50</v>
      </c>
      <c r="G8" s="24">
        <v>3.25</v>
      </c>
      <c r="H8" s="24">
        <v>6.42</v>
      </c>
      <c r="I8" s="24">
        <v>19.579999999999998</v>
      </c>
      <c r="J8" s="42">
        <v>150.83000000000001</v>
      </c>
      <c r="K8" s="53" t="s">
        <v>46</v>
      </c>
      <c r="L8" s="43">
        <v>25.67</v>
      </c>
    </row>
    <row r="9" spans="1:12" ht="15.6">
      <c r="A9" s="17"/>
      <c r="B9" s="18"/>
      <c r="C9" s="19"/>
      <c r="D9" s="22" t="s">
        <v>24</v>
      </c>
      <c r="E9" s="23" t="s">
        <v>47</v>
      </c>
      <c r="F9" s="42">
        <v>200</v>
      </c>
      <c r="G9" s="42">
        <v>0.1</v>
      </c>
      <c r="H9" s="42">
        <v>0</v>
      </c>
      <c r="I9" s="42">
        <v>9.8000000000000007</v>
      </c>
      <c r="J9" s="42">
        <v>38</v>
      </c>
      <c r="K9" s="53" t="s">
        <v>48</v>
      </c>
      <c r="L9" s="43">
        <v>2.94</v>
      </c>
    </row>
    <row r="10" spans="1:12" ht="15.6">
      <c r="A10" s="17"/>
      <c r="B10" s="18"/>
      <c r="C10" s="19"/>
      <c r="D10" s="22" t="s">
        <v>34</v>
      </c>
      <c r="E10" s="36" t="s">
        <v>25</v>
      </c>
      <c r="F10" s="42">
        <v>30</v>
      </c>
      <c r="G10" s="42">
        <f>SUM(F10*1.68/30)</f>
        <v>1.68</v>
      </c>
      <c r="H10" s="42">
        <f>SUM(F10*0.33/30)</f>
        <v>0.33</v>
      </c>
      <c r="I10" s="42">
        <f>SUM(F10*14.82/30)</f>
        <v>14.82</v>
      </c>
      <c r="J10" s="42">
        <f>SUM(F10*68.97/30)</f>
        <v>68.97</v>
      </c>
      <c r="K10" s="51" t="s">
        <v>26</v>
      </c>
      <c r="L10" s="43">
        <v>4.2</v>
      </c>
    </row>
    <row r="11" spans="1:12" ht="15.6">
      <c r="A11" s="26"/>
      <c r="B11" s="27"/>
      <c r="C11" s="28"/>
      <c r="D11" s="29" t="s">
        <v>27</v>
      </c>
      <c r="E11" s="30"/>
      <c r="F11" s="32">
        <f>SUM(F6:F10)</f>
        <v>500</v>
      </c>
      <c r="G11" s="32">
        <f>SUM(G6:G10)</f>
        <v>21.84</v>
      </c>
      <c r="H11" s="32">
        <f>SUM(H6:H10)</f>
        <v>27.03</v>
      </c>
      <c r="I11" s="32">
        <f>SUM(I6:I10)</f>
        <v>65.139999999999986</v>
      </c>
      <c r="J11" s="32">
        <f>SUM(J6:J10)</f>
        <v>591.36</v>
      </c>
      <c r="K11" s="52"/>
      <c r="L11" s="32">
        <f>SUM(L6:L10)</f>
        <v>50.86</v>
      </c>
    </row>
    <row r="12" spans="1:12" ht="15.6">
      <c r="A12" s="33">
        <f>A6</f>
        <v>1</v>
      </c>
      <c r="B12" s="34">
        <f>B6</f>
        <v>5</v>
      </c>
      <c r="C12" s="35" t="s">
        <v>28</v>
      </c>
      <c r="D12" s="22" t="s">
        <v>29</v>
      </c>
      <c r="E12" s="58" t="s">
        <v>49</v>
      </c>
      <c r="F12" s="24">
        <v>60</v>
      </c>
      <c r="G12" s="24">
        <v>0.78</v>
      </c>
      <c r="H12" s="24">
        <v>5.34</v>
      </c>
      <c r="I12" s="24">
        <v>4.0199999999999996</v>
      </c>
      <c r="J12" s="24">
        <v>67.2</v>
      </c>
      <c r="K12" s="51">
        <v>72</v>
      </c>
      <c r="L12" s="43">
        <v>12.85</v>
      </c>
    </row>
    <row r="13" spans="1:12" ht="15.6">
      <c r="A13" s="17"/>
      <c r="B13" s="18"/>
      <c r="C13" s="19"/>
      <c r="D13" s="22" t="s">
        <v>30</v>
      </c>
      <c r="E13" s="45" t="s">
        <v>50</v>
      </c>
      <c r="F13" s="42">
        <v>200</v>
      </c>
      <c r="G13" s="42">
        <v>1.6</v>
      </c>
      <c r="H13" s="42">
        <v>5.52</v>
      </c>
      <c r="I13" s="42">
        <v>8.8000000000000007</v>
      </c>
      <c r="J13" s="42">
        <v>91.2</v>
      </c>
      <c r="K13" s="56" t="s">
        <v>38</v>
      </c>
      <c r="L13" s="43">
        <v>18.579999999999998</v>
      </c>
    </row>
    <row r="14" spans="1:12" ht="15.6">
      <c r="A14" s="17"/>
      <c r="B14" s="18"/>
      <c r="C14" s="19"/>
      <c r="D14" s="22" t="s">
        <v>31</v>
      </c>
      <c r="E14" s="46" t="s">
        <v>51</v>
      </c>
      <c r="F14" s="42">
        <v>200</v>
      </c>
      <c r="G14" s="42">
        <f>F14*18.5/250</f>
        <v>14.8</v>
      </c>
      <c r="H14" s="42">
        <f>F14*20.6/250</f>
        <v>16.48</v>
      </c>
      <c r="I14" s="42">
        <f>F14*43.2/250</f>
        <v>34.56</v>
      </c>
      <c r="J14" s="42">
        <f>F14*397.62/230</f>
        <v>345.75652173913045</v>
      </c>
      <c r="K14" s="51">
        <v>44294</v>
      </c>
      <c r="L14" s="43">
        <v>108.97</v>
      </c>
    </row>
    <row r="15" spans="1:12" ht="15.6">
      <c r="A15" s="17"/>
      <c r="B15" s="18"/>
      <c r="C15" s="19"/>
      <c r="D15" s="22" t="s">
        <v>41</v>
      </c>
      <c r="E15" s="41" t="s">
        <v>36</v>
      </c>
      <c r="F15" s="42">
        <v>200</v>
      </c>
      <c r="G15" s="42">
        <v>0.2</v>
      </c>
      <c r="H15" s="42">
        <v>0.1</v>
      </c>
      <c r="I15" s="42">
        <v>13.1</v>
      </c>
      <c r="J15" s="42">
        <v>54.1</v>
      </c>
      <c r="K15" s="54" t="s">
        <v>37</v>
      </c>
      <c r="L15" s="43">
        <v>7.73</v>
      </c>
    </row>
    <row r="16" spans="1:12" ht="15.6">
      <c r="A16" s="17"/>
      <c r="B16" s="18"/>
      <c r="C16" s="19"/>
      <c r="D16" s="22" t="s">
        <v>32</v>
      </c>
      <c r="E16" s="25" t="s">
        <v>33</v>
      </c>
      <c r="F16" s="42">
        <v>50</v>
      </c>
      <c r="G16" s="42">
        <f>SUM(F16*2.37/30)</f>
        <v>3.95</v>
      </c>
      <c r="H16" s="42">
        <f>SUM(F16*0.3/30)</f>
        <v>0.5</v>
      </c>
      <c r="I16" s="42">
        <f>SUM(F16*14.49/30)</f>
        <v>24.15</v>
      </c>
      <c r="J16" s="42">
        <f>SUM(F16*70.14/30)</f>
        <v>116.9</v>
      </c>
      <c r="K16" s="51" t="s">
        <v>26</v>
      </c>
      <c r="L16" s="43">
        <v>4.5599999999999996</v>
      </c>
    </row>
    <row r="17" spans="1:13" ht="15.6">
      <c r="A17" s="17"/>
      <c r="B17" s="18"/>
      <c r="C17" s="19"/>
      <c r="D17" s="22" t="s">
        <v>34</v>
      </c>
      <c r="E17" s="36" t="s">
        <v>25</v>
      </c>
      <c r="F17" s="42">
        <v>35</v>
      </c>
      <c r="G17" s="42">
        <f>SUM(F17*1.68/30)</f>
        <v>1.96</v>
      </c>
      <c r="H17" s="42">
        <f>SUM(F17*0.33/30)</f>
        <v>0.38500000000000001</v>
      </c>
      <c r="I17" s="42">
        <f>SUM(F17*14.82/30)</f>
        <v>17.290000000000003</v>
      </c>
      <c r="J17" s="42">
        <f>SUM(F17*68.97/30)</f>
        <v>80.464999999999989</v>
      </c>
      <c r="K17" s="51" t="s">
        <v>26</v>
      </c>
      <c r="L17" s="43">
        <v>2</v>
      </c>
    </row>
    <row r="18" spans="1:13" ht="15.6">
      <c r="A18" s="17"/>
      <c r="B18" s="18"/>
      <c r="C18" s="19" t="s">
        <v>52</v>
      </c>
      <c r="D18" s="22"/>
      <c r="E18" s="36"/>
      <c r="F18" s="42"/>
      <c r="G18" s="42"/>
      <c r="H18" s="42"/>
      <c r="I18" s="42"/>
      <c r="J18" s="42"/>
      <c r="K18" s="51"/>
      <c r="L18" s="43"/>
    </row>
    <row r="19" spans="1:13" ht="15.6">
      <c r="A19" s="17"/>
      <c r="B19" s="18"/>
      <c r="C19" s="19"/>
      <c r="D19" s="22" t="s">
        <v>41</v>
      </c>
      <c r="E19" s="36" t="s">
        <v>55</v>
      </c>
      <c r="F19" s="42">
        <v>200</v>
      </c>
      <c r="G19" s="42">
        <v>0.4</v>
      </c>
      <c r="H19" s="42">
        <v>0.4</v>
      </c>
      <c r="I19" s="42">
        <v>18.399999999999999</v>
      </c>
      <c r="J19" s="42">
        <v>80</v>
      </c>
      <c r="K19" s="51">
        <v>44265</v>
      </c>
      <c r="L19" s="43">
        <v>13.1</v>
      </c>
    </row>
    <row r="20" spans="1:13" ht="15.6">
      <c r="A20" s="17"/>
      <c r="B20" s="18"/>
      <c r="C20" s="19"/>
      <c r="D20" s="20" t="s">
        <v>26</v>
      </c>
      <c r="E20" s="21" t="s">
        <v>53</v>
      </c>
      <c r="F20" s="43">
        <v>60</v>
      </c>
      <c r="G20" s="43">
        <v>4.5999999999999996</v>
      </c>
      <c r="H20" s="43">
        <v>4.4000000000000004</v>
      </c>
      <c r="I20" s="43">
        <v>36</v>
      </c>
      <c r="J20" s="43">
        <v>204</v>
      </c>
      <c r="K20" s="71">
        <v>46008</v>
      </c>
      <c r="L20" s="43">
        <v>6.28</v>
      </c>
    </row>
    <row r="21" spans="1:13" ht="15.6">
      <c r="A21" s="17"/>
      <c r="B21" s="18"/>
      <c r="C21" s="19"/>
      <c r="D21" s="20"/>
      <c r="E21" s="21" t="s">
        <v>54</v>
      </c>
      <c r="F21" s="43"/>
      <c r="G21" s="43">
        <v>0.4</v>
      </c>
      <c r="H21" s="43">
        <v>0.4</v>
      </c>
      <c r="I21" s="43">
        <v>9.8000000000000007</v>
      </c>
      <c r="J21" s="43">
        <v>47</v>
      </c>
      <c r="K21" s="51" t="s">
        <v>26</v>
      </c>
      <c r="L21" s="43">
        <v>22.87</v>
      </c>
    </row>
    <row r="22" spans="1:13" ht="15.6">
      <c r="A22" s="26"/>
      <c r="B22" s="27"/>
      <c r="C22" s="28"/>
      <c r="D22" s="29" t="s">
        <v>27</v>
      </c>
      <c r="E22" s="30"/>
      <c r="F22" s="32">
        <f>SUM(F12:F21)</f>
        <v>1005</v>
      </c>
      <c r="G22" s="32">
        <f t="shared" ref="G22" si="0">SUM(G12:G21)</f>
        <v>28.689999999999998</v>
      </c>
      <c r="H22" s="32">
        <f t="shared" ref="H22" si="1">SUM(H12:H21)</f>
        <v>33.524999999999999</v>
      </c>
      <c r="I22" s="32">
        <f t="shared" ref="I22" si="2">SUM(I12:I21)</f>
        <v>166.12</v>
      </c>
      <c r="J22" s="32">
        <f>SUM(J12:J21)</f>
        <v>1086.6215217391305</v>
      </c>
      <c r="K22" s="52"/>
      <c r="L22" s="31">
        <v>156.88999999999999</v>
      </c>
    </row>
    <row r="23" spans="1:13" ht="15.75" customHeight="1" thickBot="1">
      <c r="A23" s="37">
        <f>A6</f>
        <v>1</v>
      </c>
      <c r="B23" s="38">
        <f>B6</f>
        <v>5</v>
      </c>
      <c r="C23" s="80" t="s">
        <v>35</v>
      </c>
      <c r="D23" s="81"/>
      <c r="E23" s="39"/>
      <c r="F23" s="44">
        <f>F11+F22</f>
        <v>1505</v>
      </c>
      <c r="G23" s="44">
        <f t="shared" ref="G23" si="3">G11+G22</f>
        <v>50.53</v>
      </c>
      <c r="H23" s="44">
        <f t="shared" ref="H23" si="4">H11+H22</f>
        <v>60.555</v>
      </c>
      <c r="I23" s="44">
        <f t="shared" ref="I23" si="5">I11+I22</f>
        <v>231.26</v>
      </c>
      <c r="J23" s="44">
        <f t="shared" ref="J23" si="6">J11+J22</f>
        <v>1677.9815217391306</v>
      </c>
      <c r="K23" s="40"/>
      <c r="L23" s="72" t="s">
        <v>56</v>
      </c>
    </row>
    <row r="24" spans="1:13" ht="15.6">
      <c r="E24" s="64"/>
      <c r="F24" s="60"/>
      <c r="G24" s="60"/>
      <c r="H24" s="60"/>
      <c r="I24" s="60"/>
      <c r="J24" s="60"/>
      <c r="K24" s="65"/>
      <c r="L24" s="59"/>
      <c r="M24" s="59"/>
    </row>
    <row r="25" spans="1:13" ht="15.6">
      <c r="E25" s="62"/>
      <c r="F25" s="60"/>
      <c r="G25" s="60"/>
      <c r="H25" s="60"/>
      <c r="I25" s="60"/>
      <c r="J25" s="60"/>
      <c r="K25" s="65"/>
      <c r="L25" s="59"/>
      <c r="M25" s="59"/>
    </row>
    <row r="26" spans="1:13" ht="15.6">
      <c r="E26" s="66"/>
      <c r="F26" s="67"/>
      <c r="G26" s="63"/>
      <c r="H26" s="63"/>
      <c r="I26" s="63"/>
      <c r="J26" s="63"/>
      <c r="K26" s="59"/>
      <c r="L26" s="59"/>
      <c r="M26" s="59"/>
    </row>
    <row r="27" spans="1:13" ht="15.6">
      <c r="E27" s="62"/>
      <c r="F27" s="63"/>
      <c r="G27" s="60"/>
      <c r="H27" s="60"/>
      <c r="I27" s="60"/>
      <c r="J27" s="60"/>
      <c r="K27" s="61"/>
      <c r="L27" s="59"/>
      <c r="M27" s="59"/>
    </row>
    <row r="28" spans="1:13" ht="15.6">
      <c r="E28" s="64"/>
      <c r="F28" s="60"/>
      <c r="G28" s="63"/>
      <c r="H28" s="63"/>
      <c r="I28" s="63"/>
      <c r="J28" s="63"/>
      <c r="K28" s="61"/>
      <c r="L28" s="59"/>
      <c r="M28" s="59"/>
    </row>
    <row r="29" spans="1:13" ht="15.6">
      <c r="E29" s="64"/>
      <c r="F29" s="60"/>
      <c r="G29" s="63"/>
      <c r="H29" s="63"/>
      <c r="I29" s="63"/>
      <c r="J29" s="63"/>
      <c r="K29" s="61"/>
      <c r="L29" s="59"/>
      <c r="M29" s="59"/>
    </row>
    <row r="30" spans="1:13" ht="15.6">
      <c r="E30" s="62"/>
      <c r="F30" s="60"/>
      <c r="G30" s="60"/>
      <c r="H30" s="60"/>
      <c r="I30" s="60"/>
      <c r="J30" s="63"/>
      <c r="K30" s="61"/>
      <c r="L30" s="59"/>
      <c r="M30" s="59"/>
    </row>
    <row r="31" spans="1:13" ht="15.6">
      <c r="E31" s="62"/>
      <c r="F31" s="60"/>
      <c r="G31" s="60"/>
      <c r="H31" s="60"/>
      <c r="I31" s="60"/>
      <c r="J31" s="60"/>
      <c r="K31" s="61"/>
      <c r="L31" s="59"/>
      <c r="M31" s="59"/>
    </row>
    <row r="32" spans="1:13" ht="15.6">
      <c r="E32" s="68"/>
      <c r="F32" s="60"/>
      <c r="G32" s="60"/>
      <c r="H32" s="60"/>
      <c r="I32" s="60"/>
      <c r="J32" s="60"/>
      <c r="K32" s="69"/>
      <c r="L32" s="59"/>
      <c r="M32" s="59"/>
    </row>
    <row r="33" spans="5:13" ht="15.6">
      <c r="E33" s="68"/>
      <c r="F33" s="60"/>
      <c r="G33" s="60"/>
      <c r="H33" s="60"/>
      <c r="I33" s="60"/>
      <c r="J33" s="60"/>
      <c r="K33" s="61"/>
      <c r="L33" s="59"/>
      <c r="M33" s="59"/>
    </row>
    <row r="34" spans="5:13" ht="15.6">
      <c r="E34" s="62"/>
      <c r="F34" s="63"/>
      <c r="G34" s="63"/>
      <c r="H34" s="63"/>
      <c r="I34" s="63"/>
      <c r="J34" s="63"/>
      <c r="K34" s="70"/>
      <c r="L34" s="59"/>
      <c r="M34" s="59"/>
    </row>
    <row r="35" spans="5:13">
      <c r="E35" s="59"/>
      <c r="F35" s="59"/>
      <c r="G35" s="59"/>
      <c r="H35" s="59"/>
      <c r="I35" s="59"/>
      <c r="J35" s="59"/>
      <c r="K35" s="59"/>
      <c r="L35" s="59"/>
      <c r="M35" s="59"/>
    </row>
    <row r="36" spans="5:13"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